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0695"/>
  </bookViews>
  <sheets>
    <sheet name="Rekapitulácia" sheetId="3" r:id="rId1"/>
    <sheet name="Rozpočet" sheetId="2" r:id="rId2"/>
  </sheets>
  <definedNames>
    <definedName name="_xlnm.Print_Area" localSheetId="0">Rekapitulácia!$A$1:$C$35</definedName>
    <definedName name="_xlnm.Print_Area" localSheetId="1">Rozpočet!$A$1:$H$33</definedName>
  </definedNames>
  <calcPr calcId="125725"/>
</workbook>
</file>

<file path=xl/calcChain.xml><?xml version="1.0" encoding="utf-8"?>
<calcChain xmlns="http://schemas.openxmlformats.org/spreadsheetml/2006/main">
  <c r="H14" i="2"/>
  <c r="H15"/>
  <c r="H16"/>
  <c r="H5"/>
  <c r="H6"/>
  <c r="H7"/>
  <c r="H8"/>
  <c r="H17" l="1"/>
  <c r="G24"/>
  <c r="G21" l="1"/>
  <c r="G22"/>
  <c r="G23"/>
  <c r="G25"/>
  <c r="G20"/>
  <c r="G26" l="1"/>
  <c r="H20"/>
  <c r="E6"/>
  <c r="E7"/>
  <c r="E8"/>
  <c r="E5"/>
  <c r="H25" l="1"/>
  <c r="H24"/>
  <c r="H23"/>
  <c r="H22"/>
  <c r="H21"/>
  <c r="E15"/>
  <c r="E14"/>
  <c r="E16"/>
  <c r="H26" l="1"/>
  <c r="H29" s="1"/>
  <c r="E17"/>
  <c r="H9"/>
  <c r="E9"/>
  <c r="H30" l="1"/>
  <c r="C8" i="3"/>
  <c r="B15"/>
  <c r="C14" l="1"/>
  <c r="H28" i="2"/>
  <c r="H31" s="1"/>
  <c r="H33" s="1"/>
  <c r="B6" i="3"/>
  <c r="B10" s="1"/>
  <c r="B19" l="1"/>
  <c r="B28" s="1"/>
  <c r="B34" l="1"/>
  <c r="C9" l="1"/>
  <c r="C10" s="1"/>
  <c r="C11" l="1"/>
  <c r="C15" s="1"/>
  <c r="C19" s="1"/>
  <c r="C28" l="1"/>
  <c r="C35" s="1"/>
  <c r="C27"/>
  <c r="C29" l="1"/>
</calcChain>
</file>

<file path=xl/sharedStrings.xml><?xml version="1.0" encoding="utf-8"?>
<sst xmlns="http://schemas.openxmlformats.org/spreadsheetml/2006/main" count="100" uniqueCount="72">
  <si>
    <t>Názov</t>
  </si>
  <si>
    <t/>
  </si>
  <si>
    <t>Mj</t>
  </si>
  <si>
    <t>Počet</t>
  </si>
  <si>
    <t>Materiál</t>
  </si>
  <si>
    <t>Montáž</t>
  </si>
  <si>
    <t>Dodávky</t>
  </si>
  <si>
    <t>Svietidlá</t>
  </si>
  <si>
    <t>ks</t>
  </si>
  <si>
    <t>Dodávky - celkom</t>
  </si>
  <si>
    <t>Elektromontáže - celkom</t>
  </si>
  <si>
    <t>Hodnota A</t>
  </si>
  <si>
    <t>Hodnota B</t>
  </si>
  <si>
    <t>Základné náklady</t>
  </si>
  <si>
    <t>Dodávka</t>
  </si>
  <si>
    <t>Doprava %, Presun %</t>
  </si>
  <si>
    <t>Montáž - materiál</t>
  </si>
  <si>
    <t>Montáž - práce</t>
  </si>
  <si>
    <t>Medzisúčet 1</t>
  </si>
  <si>
    <t>Nátery</t>
  </si>
  <si>
    <t>Zemné práce</t>
  </si>
  <si>
    <t>Medzisúčet 2</t>
  </si>
  <si>
    <t>Dodav. dokumentácia 0,00% z medzisúčtu 2</t>
  </si>
  <si>
    <t>Riziká a poistenie 0,00% z medzisúčtu 2</t>
  </si>
  <si>
    <t>Opravy v záruke 0,00% z medzisúčtu 1</t>
  </si>
  <si>
    <t>Základné náklady celkom</t>
  </si>
  <si>
    <t>Vedľajšie náklady</t>
  </si>
  <si>
    <t>GZS 0,00% z pravej strany medzisúčtu 2</t>
  </si>
  <si>
    <t>Prevádzkové vplyvy 0,00% z medzisúčtu 2</t>
  </si>
  <si>
    <t>Vedľajšie náklady celkom</t>
  </si>
  <si>
    <t>Kompletizačná činnosť</t>
  </si>
  <si>
    <t>Náklady celkom</t>
  </si>
  <si>
    <t>Základ a hodnota DPH 20%</t>
  </si>
  <si>
    <t>Náklady celkom s DPH</t>
  </si>
  <si>
    <t>Ročný nárast cien 0,00%</t>
  </si>
  <si>
    <t>Súčty odstavcov</t>
  </si>
  <si>
    <t>Montáž svietidiel</t>
  </si>
  <si>
    <t>Demontáž svietidiel</t>
  </si>
  <si>
    <t>Podiel pridružených výkonov</t>
  </si>
  <si>
    <t>%</t>
  </si>
  <si>
    <t>Náklady - celkom</t>
  </si>
  <si>
    <t>Materiál celkom bez DPH</t>
  </si>
  <si>
    <t>Montáž celkom bez DPH</t>
  </si>
  <si>
    <t>Cena celkom bez DPH</t>
  </si>
  <si>
    <t>Materiál - jednotková cena</t>
  </si>
  <si>
    <t>Montáž  - jednotková cena</t>
  </si>
  <si>
    <t>Dodávky s DPH</t>
  </si>
  <si>
    <t>Elektromontáže s DPH</t>
  </si>
  <si>
    <t>Izolačná páska zeleno-žltá</t>
  </si>
  <si>
    <t>hod</t>
  </si>
  <si>
    <t>Úprava koncov  vodičov /predĺženie/skrátenie, odizolovanie/</t>
  </si>
  <si>
    <t>Izolačná páska čierna</t>
  </si>
  <si>
    <t>Zistovanie skutočného stavu /odskúšanie ovládania, funkčnosti vývodu, zaistenie beznapäťového stavu/</t>
  </si>
  <si>
    <t>Recyklačný poplatok</t>
  </si>
  <si>
    <t>Svorka radová</t>
  </si>
  <si>
    <t>Elektromontáž - práce</t>
  </si>
  <si>
    <t>Elektromontáž - materiál</t>
  </si>
  <si>
    <t>PPV 6,00% z montáže: materiál + práce</t>
  </si>
  <si>
    <t>Podružný materiál</t>
  </si>
  <si>
    <r>
      <rPr>
        <b/>
        <sz val="10"/>
        <rFont val="Segoe UI"/>
        <family val="2"/>
        <charset val="238"/>
      </rPr>
      <t>Svietidlo LED stropné - obdĺžnikové</t>
    </r>
    <r>
      <rPr>
        <sz val="10"/>
        <rFont val="Segoe UI"/>
        <family val="2"/>
        <charset val="238"/>
      </rPr>
      <t xml:space="preserve">   (A -svietidlo s mriežkou LED MODUS AREL4000RM2KV3ND, 3900lm, 39W, IP20 /ALEBO EKVIVALENT/)</t>
    </r>
  </si>
  <si>
    <r>
      <rPr>
        <b/>
        <sz val="10"/>
        <rFont val="Segoe UI"/>
        <family val="2"/>
        <charset val="238"/>
      </rPr>
      <t xml:space="preserve">Svietidlo LED stropné s mikrovlnným senzorom </t>
    </r>
    <r>
      <rPr>
        <sz val="10"/>
        <rFont val="Segoe UI"/>
        <family val="2"/>
        <charset val="238"/>
      </rPr>
      <t xml:space="preserve"> (D-Svietidlo LED stropné, s mikrovlnným senzorom, 27W, 2400lm, IP40,  MODUS BRS/3/KO/375/V2/NDSM /ALEBO EKVIVALENT/)</t>
    </r>
  </si>
  <si>
    <t>Elektromontáže</t>
  </si>
  <si>
    <t>Montážne prirážky</t>
  </si>
  <si>
    <t>Elektromontáž - práce - spolu</t>
  </si>
  <si>
    <t>Elektromontáž - materiál - spolu</t>
  </si>
  <si>
    <t>TECHNICKÁ UNIVERZITA ZVOLEN - OBJEKT BARINY</t>
  </si>
  <si>
    <t xml:space="preserve">MODERNIZÁCIA OSVETLENIA </t>
  </si>
  <si>
    <t>ROZPOČET</t>
  </si>
  <si>
    <t>podružný materiál 3,00%</t>
  </si>
  <si>
    <r>
      <rPr>
        <b/>
        <sz val="10"/>
        <rFont val="Segoe UI"/>
        <family val="2"/>
        <charset val="238"/>
      </rPr>
      <t>Svietidlo LED stropné - okrúhle</t>
    </r>
    <r>
      <rPr>
        <sz val="10"/>
        <rFont val="Segoe UI"/>
        <family val="2"/>
        <charset val="238"/>
      </rPr>
      <t xml:space="preserve">   ( B-Svietidlo LED stropné, 14W, 1100lm, IP20, SPMP4KN190V1/350ND_x000D_ /ALEBO EKVIVALENT)</t>
    </r>
  </si>
  <si>
    <t>Úprava  na mieste montáže svietidla /úprava podkladu po demontáži/</t>
  </si>
  <si>
    <t>Nové rozvody elektrickej energie pre dodatočné zdroje svetla (doplnenie rozvodov - káble, krabice a iné)</t>
  </si>
</sst>
</file>

<file path=xl/styles.xml><?xml version="1.0" encoding="utf-8"?>
<styleSheet xmlns="http://schemas.openxmlformats.org/spreadsheetml/2006/main">
  <numFmts count="1">
    <numFmt numFmtId="164" formatCode="#,##0.000"/>
  </numFmts>
  <fonts count="18">
    <font>
      <sz val="11"/>
      <color theme="1"/>
      <name val="Calibri"/>
      <family val="2"/>
      <charset val="238"/>
      <scheme val="minor"/>
    </font>
    <font>
      <sz val="9"/>
      <color rgb="FF000000"/>
      <name val="Segoe UI"/>
      <family val="2"/>
      <charset val="238"/>
    </font>
    <font>
      <b/>
      <sz val="11"/>
      <color rgb="FF000000"/>
      <name val="Segoe UI"/>
      <family val="2"/>
      <charset val="238"/>
    </font>
    <font>
      <b/>
      <sz val="10"/>
      <color rgb="FF000000"/>
      <name val="Segoe UI"/>
      <family val="2"/>
      <charset val="238"/>
    </font>
    <font>
      <b/>
      <sz val="9"/>
      <color rgb="FF000000"/>
      <name val="Segoe UI"/>
      <family val="2"/>
      <charset val="238"/>
    </font>
    <font>
      <sz val="9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Segoe UI"/>
      <family val="2"/>
      <charset val="238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0"/>
      <name val="Segoe UI"/>
      <family val="2"/>
      <charset val="238"/>
    </font>
    <font>
      <sz val="10"/>
      <color rgb="FF000000"/>
      <name val="Segoe UI"/>
      <family val="2"/>
      <charset val="238"/>
    </font>
    <font>
      <sz val="10"/>
      <name val="Segoe UI"/>
      <family val="2"/>
      <charset val="238"/>
    </font>
    <font>
      <sz val="10"/>
      <color rgb="FFFF0000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BFEBFF"/>
        <bgColor indexed="64"/>
      </patternFill>
    </fill>
    <fill>
      <patternFill patternType="solid">
        <fgColor rgb="FFE0FE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A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medium">
        <color indexed="64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medium">
        <color indexed="64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C0C0C0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indexed="64"/>
      </right>
      <top style="thin">
        <color rgb="FFC0C0C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medium">
        <color indexed="64"/>
      </top>
      <bottom style="thin">
        <color rgb="FFC0C0C0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indexed="64"/>
      </left>
      <right style="thin">
        <color rgb="FFC0C0C0"/>
      </right>
      <top style="thin">
        <color rgb="FFC0C0C0"/>
      </top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thin">
        <color rgb="FFC0C0C0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horizontal="left"/>
    </xf>
    <xf numFmtId="49" fontId="4" fillId="6" borderId="1" xfId="0" applyNumberFormat="1" applyFont="1" applyFill="1" applyBorder="1" applyAlignment="1">
      <alignment horizontal="left"/>
    </xf>
    <xf numFmtId="4" fontId="0" fillId="0" borderId="0" xfId="0" applyNumberFormat="1"/>
    <xf numFmtId="4" fontId="1" fillId="2" borderId="1" xfId="0" applyNumberFormat="1" applyFont="1" applyFill="1" applyBorder="1" applyAlignment="1">
      <alignment horizontal="left"/>
    </xf>
    <xf numFmtId="4" fontId="1" fillId="5" borderId="1" xfId="0" applyNumberFormat="1" applyFont="1" applyFill="1" applyBorder="1" applyAlignment="1">
      <alignment horizontal="right"/>
    </xf>
    <xf numFmtId="4" fontId="4" fillId="6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49" fontId="3" fillId="4" borderId="1" xfId="0" applyNumberFormat="1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right"/>
    </xf>
    <xf numFmtId="0" fontId="10" fillId="0" borderId="0" xfId="0" applyFont="1" applyAlignment="1">
      <alignment vertical="top"/>
    </xf>
    <xf numFmtId="0" fontId="8" fillId="0" borderId="0" xfId="0" applyFont="1" applyAlignment="1">
      <alignment vertical="top"/>
    </xf>
    <xf numFmtId="49" fontId="12" fillId="5" borderId="1" xfId="0" applyNumberFormat="1" applyFont="1" applyFill="1" applyBorder="1" applyAlignment="1">
      <alignment horizontal="center" vertical="top"/>
    </xf>
    <xf numFmtId="4" fontId="12" fillId="5" borderId="1" xfId="0" applyNumberFormat="1" applyFont="1" applyFill="1" applyBorder="1" applyAlignment="1">
      <alignment horizontal="right" vertical="top"/>
    </xf>
    <xf numFmtId="164" fontId="12" fillId="5" borderId="1" xfId="0" applyNumberFormat="1" applyFont="1" applyFill="1" applyBorder="1" applyAlignment="1">
      <alignment horizontal="right" vertical="top"/>
    </xf>
    <xf numFmtId="49" fontId="3" fillId="6" borderId="1" xfId="0" applyNumberFormat="1" applyFont="1" applyFill="1" applyBorder="1" applyAlignment="1">
      <alignment horizontal="left" vertical="top"/>
    </xf>
    <xf numFmtId="49" fontId="3" fillId="6" borderId="1" xfId="0" applyNumberFormat="1" applyFont="1" applyFill="1" applyBorder="1" applyAlignment="1">
      <alignment horizontal="center" vertical="top"/>
    </xf>
    <xf numFmtId="4" fontId="3" fillId="6" borderId="1" xfId="0" applyNumberFormat="1" applyFont="1" applyFill="1" applyBorder="1" applyAlignment="1">
      <alignment horizontal="right" vertical="top"/>
    </xf>
    <xf numFmtId="164" fontId="3" fillId="6" borderId="1" xfId="0" applyNumberFormat="1" applyFont="1" applyFill="1" applyBorder="1" applyAlignment="1">
      <alignment horizontal="right" vertical="top"/>
    </xf>
    <xf numFmtId="164" fontId="14" fillId="5" borderId="1" xfId="0" applyNumberFormat="1" applyFont="1" applyFill="1" applyBorder="1" applyAlignment="1">
      <alignment horizontal="right" vertical="top"/>
    </xf>
    <xf numFmtId="49" fontId="12" fillId="5" borderId="1" xfId="0" applyNumberFormat="1" applyFont="1" applyFill="1" applyBorder="1" applyAlignment="1">
      <alignment horizontal="center"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164" fontId="12" fillId="5" borderId="1" xfId="0" applyNumberFormat="1" applyFont="1" applyFill="1" applyBorder="1" applyAlignment="1">
      <alignment horizontal="right" vertical="top" wrapText="1"/>
    </xf>
    <xf numFmtId="164" fontId="13" fillId="5" borderId="1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13" fillId="0" borderId="1" xfId="0" applyFont="1" applyBorder="1" applyAlignment="1" applyProtection="1">
      <alignment horizontal="center" vertical="top" wrapText="1"/>
      <protection locked="0"/>
    </xf>
    <xf numFmtId="4" fontId="13" fillId="0" borderId="1" xfId="0" applyNumberFormat="1" applyFont="1" applyBorder="1" applyAlignment="1" applyProtection="1">
      <alignment horizontal="right" vertical="top"/>
      <protection locked="0"/>
    </xf>
    <xf numFmtId="164" fontId="13" fillId="0" borderId="1" xfId="0" applyNumberFormat="1" applyFont="1" applyFill="1" applyBorder="1" applyAlignment="1">
      <alignment horizontal="right"/>
    </xf>
    <xf numFmtId="164" fontId="13" fillId="0" borderId="1" xfId="0" applyNumberFormat="1" applyFont="1" applyFill="1" applyBorder="1" applyAlignment="1">
      <alignment horizontal="right" vertical="top"/>
    </xf>
    <xf numFmtId="164" fontId="13" fillId="5" borderId="1" xfId="0" applyNumberFormat="1" applyFont="1" applyFill="1" applyBorder="1" applyAlignment="1">
      <alignment horizontal="right" vertical="top"/>
    </xf>
    <xf numFmtId="49" fontId="8" fillId="0" borderId="0" xfId="0" applyNumberFormat="1" applyFont="1" applyAlignment="1">
      <alignment vertical="top"/>
    </xf>
    <xf numFmtId="49" fontId="8" fillId="0" borderId="0" xfId="0" applyNumberFormat="1" applyFont="1" applyAlignment="1">
      <alignment horizontal="center" vertical="top"/>
    </xf>
    <xf numFmtId="4" fontId="8" fillId="0" borderId="0" xfId="0" applyNumberFormat="1" applyFont="1" applyAlignment="1">
      <alignment vertical="top"/>
    </xf>
    <xf numFmtId="164" fontId="8" fillId="0" borderId="0" xfId="0" applyNumberFormat="1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8" fillId="0" borderId="0" xfId="0" applyFont="1" applyFill="1" applyAlignment="1">
      <alignment vertical="top"/>
    </xf>
    <xf numFmtId="49" fontId="2" fillId="3" borderId="3" xfId="0" applyNumberFormat="1" applyFont="1" applyFill="1" applyBorder="1" applyAlignment="1">
      <alignment horizontal="left" vertical="top"/>
    </xf>
    <xf numFmtId="49" fontId="2" fillId="3" borderId="4" xfId="0" applyNumberFormat="1" applyFont="1" applyFill="1" applyBorder="1" applyAlignment="1">
      <alignment horizontal="center" vertical="top"/>
    </xf>
    <xf numFmtId="4" fontId="2" fillId="3" borderId="4" xfId="0" applyNumberFormat="1" applyFont="1" applyFill="1" applyBorder="1" applyAlignment="1">
      <alignment horizontal="right" vertical="top"/>
    </xf>
    <xf numFmtId="164" fontId="2" fillId="3" borderId="4" xfId="0" applyNumberFormat="1" applyFont="1" applyFill="1" applyBorder="1" applyAlignment="1">
      <alignment horizontal="right" vertical="top"/>
    </xf>
    <xf numFmtId="4" fontId="2" fillId="3" borderId="5" xfId="0" applyNumberFormat="1" applyFont="1" applyFill="1" applyBorder="1" applyAlignment="1">
      <alignment horizontal="right" vertical="top"/>
    </xf>
    <xf numFmtId="49" fontId="12" fillId="5" borderId="6" xfId="0" applyNumberFormat="1" applyFont="1" applyFill="1" applyBorder="1" applyAlignment="1">
      <alignment horizontal="left" vertical="top"/>
    </xf>
    <xf numFmtId="4" fontId="12" fillId="5" borderId="7" xfId="0" applyNumberFormat="1" applyFont="1" applyFill="1" applyBorder="1" applyAlignment="1">
      <alignment horizontal="right" vertical="top"/>
    </xf>
    <xf numFmtId="49" fontId="3" fillId="6" borderId="6" xfId="0" applyNumberFormat="1" applyFont="1" applyFill="1" applyBorder="1" applyAlignment="1">
      <alignment horizontal="left" vertical="top"/>
    </xf>
    <xf numFmtId="4" fontId="3" fillId="6" borderId="7" xfId="0" applyNumberFormat="1" applyFont="1" applyFill="1" applyBorder="1" applyAlignment="1">
      <alignment horizontal="right" vertical="top"/>
    </xf>
    <xf numFmtId="49" fontId="13" fillId="5" borderId="6" xfId="0" applyNumberFormat="1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center" vertical="top"/>
    </xf>
    <xf numFmtId="49" fontId="3" fillId="2" borderId="4" xfId="0" applyNumberFormat="1" applyFont="1" applyFill="1" applyBorder="1" applyAlignment="1">
      <alignment horizontal="center" vertical="top"/>
    </xf>
    <xf numFmtId="4" fontId="3" fillId="2" borderId="4" xfId="0" applyNumberFormat="1" applyFont="1" applyFill="1" applyBorder="1" applyAlignment="1">
      <alignment horizontal="center" vertical="top"/>
    </xf>
    <xf numFmtId="164" fontId="11" fillId="2" borderId="4" xfId="0" applyNumberFormat="1" applyFont="1" applyFill="1" applyBorder="1" applyAlignment="1">
      <alignment horizontal="center" vertical="top" wrapText="1"/>
    </xf>
    <xf numFmtId="4" fontId="11" fillId="2" borderId="5" xfId="0" applyNumberFormat="1" applyFont="1" applyFill="1" applyBorder="1" applyAlignment="1">
      <alignment horizontal="center" vertical="top" wrapText="1"/>
    </xf>
    <xf numFmtId="49" fontId="12" fillId="5" borderId="8" xfId="0" applyNumberFormat="1" applyFont="1" applyFill="1" applyBorder="1" applyAlignment="1">
      <alignment horizontal="left" vertical="top"/>
    </xf>
    <xf numFmtId="49" fontId="12" fillId="5" borderId="8" xfId="0" applyNumberFormat="1" applyFont="1" applyFill="1" applyBorder="1" applyAlignment="1">
      <alignment horizontal="center" vertical="top"/>
    </xf>
    <xf numFmtId="4" fontId="12" fillId="5" borderId="8" xfId="0" applyNumberFormat="1" applyFont="1" applyFill="1" applyBorder="1" applyAlignment="1">
      <alignment horizontal="right" vertical="top"/>
    </xf>
    <xf numFmtId="164" fontId="12" fillId="5" borderId="8" xfId="0" applyNumberFormat="1" applyFont="1" applyFill="1" applyBorder="1" applyAlignment="1">
      <alignment horizontal="right" vertical="top"/>
    </xf>
    <xf numFmtId="49" fontId="2" fillId="0" borderId="8" xfId="0" applyNumberFormat="1" applyFont="1" applyFill="1" applyBorder="1" applyAlignment="1">
      <alignment horizontal="left" vertical="top"/>
    </xf>
    <xf numFmtId="49" fontId="2" fillId="0" borderId="8" xfId="0" applyNumberFormat="1" applyFont="1" applyFill="1" applyBorder="1" applyAlignment="1">
      <alignment horizontal="center" vertical="top"/>
    </xf>
    <xf numFmtId="4" fontId="2" fillId="0" borderId="8" xfId="0" applyNumberFormat="1" applyFont="1" applyFill="1" applyBorder="1" applyAlignment="1">
      <alignment horizontal="right" vertical="top"/>
    </xf>
    <xf numFmtId="164" fontId="2" fillId="0" borderId="8" xfId="0" applyNumberFormat="1" applyFont="1" applyFill="1" applyBorder="1" applyAlignment="1">
      <alignment horizontal="right" vertical="top"/>
    </xf>
    <xf numFmtId="0" fontId="13" fillId="0" borderId="6" xfId="0" applyFont="1" applyBorder="1" applyAlignment="1" applyProtection="1">
      <alignment horizontal="left" vertical="top" wrapText="1"/>
      <protection locked="0"/>
    </xf>
    <xf numFmtId="4" fontId="12" fillId="5" borderId="7" xfId="0" applyNumberFormat="1" applyFont="1" applyFill="1" applyBorder="1" applyAlignment="1">
      <alignment horizontal="right" vertical="top" wrapText="1"/>
    </xf>
    <xf numFmtId="49" fontId="3" fillId="0" borderId="6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4" fontId="12" fillId="5" borderId="12" xfId="0" applyNumberFormat="1" applyFont="1" applyFill="1" applyBorder="1" applyAlignment="1">
      <alignment horizontal="right" vertical="top"/>
    </xf>
    <xf numFmtId="4" fontId="8" fillId="0" borderId="13" xfId="0" applyNumberFormat="1" applyFont="1" applyBorder="1" applyAlignment="1">
      <alignment vertical="top"/>
    </xf>
    <xf numFmtId="4" fontId="2" fillId="0" borderId="12" xfId="0" applyNumberFormat="1" applyFont="1" applyFill="1" applyBorder="1" applyAlignment="1">
      <alignment horizontal="right" vertical="top"/>
    </xf>
    <xf numFmtId="0" fontId="13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49" fontId="5" fillId="5" borderId="1" xfId="0" applyNumberFormat="1" applyFont="1" applyFill="1" applyBorder="1" applyAlignment="1">
      <alignment horizontal="left"/>
    </xf>
    <xf numFmtId="0" fontId="17" fillId="0" borderId="0" xfId="0" applyFont="1"/>
    <xf numFmtId="0" fontId="14" fillId="0" borderId="0" xfId="0" applyFont="1" applyAlignment="1">
      <alignment vertical="top"/>
    </xf>
    <xf numFmtId="0" fontId="0" fillId="0" borderId="0" xfId="0" applyAlignment="1"/>
    <xf numFmtId="0" fontId="8" fillId="0" borderId="0" xfId="0" applyFont="1" applyBorder="1" applyAlignment="1">
      <alignment vertical="top"/>
    </xf>
    <xf numFmtId="49" fontId="7" fillId="0" borderId="1" xfId="0" applyNumberFormat="1" applyFont="1" applyFill="1" applyBorder="1" applyAlignment="1">
      <alignment horizontal="left"/>
    </xf>
    <xf numFmtId="4" fontId="6" fillId="0" borderId="1" xfId="0" applyNumberFormat="1" applyFont="1" applyFill="1" applyBorder="1"/>
    <xf numFmtId="49" fontId="1" fillId="5" borderId="11" xfId="0" applyNumberFormat="1" applyFont="1" applyFill="1" applyBorder="1" applyAlignment="1">
      <alignment horizontal="left"/>
    </xf>
    <xf numFmtId="4" fontId="1" fillId="5" borderId="11" xfId="0" applyNumberFormat="1" applyFont="1" applyFill="1" applyBorder="1" applyAlignment="1">
      <alignment horizontal="right"/>
    </xf>
    <xf numFmtId="49" fontId="1" fillId="5" borderId="2" xfId="0" applyNumberFormat="1" applyFont="1" applyFill="1" applyBorder="1" applyAlignment="1">
      <alignment horizontal="left"/>
    </xf>
    <xf numFmtId="4" fontId="1" fillId="5" borderId="2" xfId="0" applyNumberFormat="1" applyFont="1" applyFill="1" applyBorder="1" applyAlignment="1">
      <alignment horizontal="right"/>
    </xf>
    <xf numFmtId="49" fontId="2" fillId="3" borderId="16" xfId="0" applyNumberFormat="1" applyFont="1" applyFill="1" applyBorder="1" applyAlignment="1">
      <alignment horizontal="left"/>
    </xf>
    <xf numFmtId="4" fontId="2" fillId="3" borderId="16" xfId="0" applyNumberFormat="1" applyFont="1" applyFill="1" applyBorder="1" applyAlignment="1">
      <alignment horizontal="right"/>
    </xf>
    <xf numFmtId="49" fontId="1" fillId="5" borderId="8" xfId="0" applyNumberFormat="1" applyFont="1" applyFill="1" applyBorder="1" applyAlignment="1">
      <alignment horizontal="left"/>
    </xf>
    <xf numFmtId="4" fontId="1" fillId="5" borderId="8" xfId="0" applyNumberFormat="1" applyFont="1" applyFill="1" applyBorder="1" applyAlignment="1">
      <alignment horizontal="right"/>
    </xf>
    <xf numFmtId="0" fontId="13" fillId="0" borderId="17" xfId="0" applyFont="1" applyFill="1" applyBorder="1" applyAlignment="1">
      <alignment horizontal="left" vertical="top"/>
    </xf>
    <xf numFmtId="49" fontId="12" fillId="5" borderId="11" xfId="0" applyNumberFormat="1" applyFont="1" applyFill="1" applyBorder="1" applyAlignment="1">
      <alignment horizontal="center" vertical="top" wrapText="1"/>
    </xf>
    <xf numFmtId="4" fontId="12" fillId="5" borderId="11" xfId="0" applyNumberFormat="1" applyFont="1" applyFill="1" applyBorder="1" applyAlignment="1">
      <alignment horizontal="right" vertical="top" wrapText="1"/>
    </xf>
    <xf numFmtId="164" fontId="13" fillId="5" borderId="11" xfId="0" applyNumberFormat="1" applyFont="1" applyFill="1" applyBorder="1" applyAlignment="1">
      <alignment horizontal="right" vertical="top" wrapText="1"/>
    </xf>
    <xf numFmtId="164" fontId="12" fillId="5" borderId="11" xfId="0" applyNumberFormat="1" applyFont="1" applyFill="1" applyBorder="1" applyAlignment="1">
      <alignment horizontal="right" vertical="top"/>
    </xf>
    <xf numFmtId="164" fontId="12" fillId="5" borderId="11" xfId="0" applyNumberFormat="1" applyFont="1" applyFill="1" applyBorder="1" applyAlignment="1">
      <alignment horizontal="right" vertical="top" wrapText="1"/>
    </xf>
    <xf numFmtId="4" fontId="12" fillId="5" borderId="18" xfId="0" applyNumberFormat="1" applyFont="1" applyFill="1" applyBorder="1" applyAlignment="1">
      <alignment horizontal="right" vertical="top"/>
    </xf>
    <xf numFmtId="49" fontId="12" fillId="5" borderId="9" xfId="0" applyNumberFormat="1" applyFont="1" applyFill="1" applyBorder="1" applyAlignment="1">
      <alignment horizontal="left" vertical="top"/>
    </xf>
    <xf numFmtId="49" fontId="12" fillId="5" borderId="2" xfId="0" applyNumberFormat="1" applyFont="1" applyFill="1" applyBorder="1" applyAlignment="1">
      <alignment horizontal="center" vertical="top"/>
    </xf>
    <xf numFmtId="4" fontId="12" fillId="5" borderId="2" xfId="0" applyNumberFormat="1" applyFont="1" applyFill="1" applyBorder="1" applyAlignment="1">
      <alignment horizontal="right" vertical="top"/>
    </xf>
    <xf numFmtId="164" fontId="12" fillId="5" borderId="2" xfId="0" applyNumberFormat="1" applyFont="1" applyFill="1" applyBorder="1" applyAlignment="1">
      <alignment horizontal="right" vertical="top"/>
    </xf>
    <xf numFmtId="4" fontId="12" fillId="5" borderId="10" xfId="0" applyNumberFormat="1" applyFont="1" applyFill="1" applyBorder="1" applyAlignment="1">
      <alignment horizontal="right" vertical="top"/>
    </xf>
    <xf numFmtId="49" fontId="3" fillId="6" borderId="1" xfId="0" applyNumberFormat="1" applyFont="1" applyFill="1" applyBorder="1" applyAlignment="1">
      <alignment horizontal="right" vertical="top"/>
    </xf>
    <xf numFmtId="0" fontId="14" fillId="0" borderId="0" xfId="0" applyFont="1" applyBorder="1" applyAlignment="1">
      <alignment vertical="top" wrapText="1"/>
    </xf>
    <xf numFmtId="49" fontId="2" fillId="0" borderId="22" xfId="0" applyNumberFormat="1" applyFont="1" applyFill="1" applyBorder="1" applyAlignment="1">
      <alignment horizontal="left" vertical="top"/>
    </xf>
    <xf numFmtId="49" fontId="2" fillId="0" borderId="23" xfId="0" applyNumberFormat="1" applyFont="1" applyFill="1" applyBorder="1" applyAlignment="1">
      <alignment horizontal="center" vertical="top"/>
    </xf>
    <xf numFmtId="4" fontId="2" fillId="0" borderId="23" xfId="0" applyNumberFormat="1" applyFont="1" applyFill="1" applyBorder="1" applyAlignment="1">
      <alignment horizontal="right" vertical="top"/>
    </xf>
    <xf numFmtId="164" fontId="2" fillId="0" borderId="23" xfId="0" applyNumberFormat="1" applyFont="1" applyFill="1" applyBorder="1" applyAlignment="1">
      <alignment horizontal="right" vertical="top"/>
    </xf>
    <xf numFmtId="4" fontId="2" fillId="0" borderId="24" xfId="0" applyNumberFormat="1" applyFont="1" applyFill="1" applyBorder="1" applyAlignment="1">
      <alignment horizontal="right" vertical="top"/>
    </xf>
    <xf numFmtId="49" fontId="3" fillId="6" borderId="7" xfId="0" applyNumberFormat="1" applyFont="1" applyFill="1" applyBorder="1" applyAlignment="1">
      <alignment horizontal="right" vertical="top"/>
    </xf>
    <xf numFmtId="0" fontId="9" fillId="0" borderId="0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49" fontId="8" fillId="0" borderId="15" xfId="0" applyNumberFormat="1" applyFont="1" applyBorder="1" applyAlignment="1">
      <alignment vertical="top"/>
    </xf>
    <xf numFmtId="49" fontId="8" fillId="0" borderId="0" xfId="0" applyNumberFormat="1" applyFont="1" applyBorder="1" applyAlignment="1">
      <alignment horizontal="center" vertical="top"/>
    </xf>
    <xf numFmtId="4" fontId="8" fillId="0" borderId="0" xfId="0" applyNumberFormat="1" applyFont="1" applyBorder="1" applyAlignment="1">
      <alignment vertical="top"/>
    </xf>
    <xf numFmtId="164" fontId="8" fillId="0" borderId="0" xfId="0" applyNumberFormat="1" applyFont="1" applyBorder="1" applyAlignment="1">
      <alignment vertical="top"/>
    </xf>
    <xf numFmtId="49" fontId="13" fillId="5" borderId="25" xfId="0" applyNumberFormat="1" applyFont="1" applyFill="1" applyBorder="1" applyAlignment="1">
      <alignment horizontal="left" vertical="top"/>
    </xf>
    <xf numFmtId="49" fontId="13" fillId="5" borderId="26" xfId="0" applyNumberFormat="1" applyFont="1" applyFill="1" applyBorder="1" applyAlignment="1">
      <alignment horizontal="center" vertical="top"/>
    </xf>
    <xf numFmtId="4" fontId="13" fillId="5" borderId="26" xfId="0" applyNumberFormat="1" applyFont="1" applyFill="1" applyBorder="1" applyAlignment="1">
      <alignment horizontal="right" vertical="top"/>
    </xf>
    <xf numFmtId="164" fontId="13" fillId="5" borderId="26" xfId="0" applyNumberFormat="1" applyFont="1" applyFill="1" applyBorder="1" applyAlignment="1">
      <alignment horizontal="right" vertical="top"/>
    </xf>
    <xf numFmtId="4" fontId="13" fillId="5" borderId="27" xfId="0" applyNumberFormat="1" applyFont="1" applyFill="1" applyBorder="1" applyAlignment="1">
      <alignment horizontal="right" vertical="top"/>
    </xf>
    <xf numFmtId="49" fontId="15" fillId="7" borderId="0" xfId="0" applyNumberFormat="1" applyFont="1" applyFill="1" applyAlignment="1">
      <alignment horizontal="center" vertical="top"/>
    </xf>
    <xf numFmtId="49" fontId="15" fillId="7" borderId="14" xfId="0" applyNumberFormat="1" applyFont="1" applyFill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49" fontId="3" fillId="3" borderId="19" xfId="0" applyNumberFormat="1" applyFont="1" applyFill="1" applyBorder="1" applyAlignment="1">
      <alignment horizontal="center" vertical="top"/>
    </xf>
    <xf numFmtId="49" fontId="3" fillId="3" borderId="20" xfId="0" applyNumberFormat="1" applyFont="1" applyFill="1" applyBorder="1" applyAlignment="1">
      <alignment horizontal="center" vertical="top"/>
    </xf>
    <xf numFmtId="49" fontId="3" fillId="3" borderId="21" xfId="0" applyNumberFormat="1" applyFont="1" applyFill="1" applyBorder="1" applyAlignment="1">
      <alignment horizontal="center" vertical="top"/>
    </xf>
    <xf numFmtId="49" fontId="2" fillId="3" borderId="19" xfId="0" applyNumberFormat="1" applyFont="1" applyFill="1" applyBorder="1" applyAlignment="1">
      <alignment horizontal="center" vertical="top"/>
    </xf>
    <xf numFmtId="49" fontId="2" fillId="3" borderId="20" xfId="0" applyNumberFormat="1" applyFont="1" applyFill="1" applyBorder="1" applyAlignment="1">
      <alignment horizontal="center" vertical="top"/>
    </xf>
    <xf numFmtId="49" fontId="2" fillId="3" borderId="21" xfId="0" applyNumberFormat="1" applyFont="1" applyFill="1" applyBorder="1" applyAlignment="1">
      <alignment horizontal="center" vertical="top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tabSelected="1" workbookViewId="0">
      <selection activeCell="G23" sqref="G23"/>
    </sheetView>
  </sheetViews>
  <sheetFormatPr defaultRowHeight="15"/>
  <cols>
    <col min="1" max="1" width="45.140625" style="1" customWidth="1"/>
    <col min="2" max="2" width="18.140625" style="6" customWidth="1"/>
    <col min="3" max="3" width="21.140625" style="6" customWidth="1"/>
    <col min="5" max="5" width="10.28515625" customWidth="1"/>
  </cols>
  <sheetData>
    <row r="1" spans="1:10" ht="17.25">
      <c r="A1" s="118" t="s">
        <v>65</v>
      </c>
      <c r="B1" s="118"/>
      <c r="C1" s="118"/>
      <c r="D1" s="71"/>
      <c r="E1" s="71"/>
      <c r="F1" s="71"/>
      <c r="G1" s="71"/>
      <c r="H1" s="71"/>
      <c r="I1" s="71"/>
      <c r="J1" s="71"/>
    </row>
    <row r="2" spans="1:10" ht="17.25">
      <c r="A2" s="118" t="s">
        <v>66</v>
      </c>
      <c r="B2" s="118"/>
      <c r="C2" s="118"/>
      <c r="D2" s="71"/>
      <c r="E2" s="71"/>
      <c r="F2" s="71"/>
      <c r="G2" s="71"/>
      <c r="H2" s="71"/>
      <c r="I2" s="71"/>
      <c r="J2" s="71"/>
    </row>
    <row r="3" spans="1:10" ht="17.25">
      <c r="A3" s="119" t="s">
        <v>67</v>
      </c>
      <c r="B3" s="119"/>
      <c r="C3" s="119"/>
      <c r="D3" s="71"/>
      <c r="E3" s="71"/>
      <c r="F3" s="71"/>
      <c r="G3" s="71"/>
      <c r="H3" s="71"/>
      <c r="I3" s="71"/>
      <c r="J3" s="71"/>
    </row>
    <row r="4" spans="1:10">
      <c r="A4" s="2" t="s">
        <v>0</v>
      </c>
      <c r="B4" s="7" t="s">
        <v>11</v>
      </c>
      <c r="C4" s="7" t="s">
        <v>12</v>
      </c>
    </row>
    <row r="5" spans="1:10">
      <c r="A5" s="3" t="s">
        <v>13</v>
      </c>
      <c r="B5" s="10"/>
      <c r="C5" s="10"/>
    </row>
    <row r="6" spans="1:10">
      <c r="A6" s="4" t="s">
        <v>14</v>
      </c>
      <c r="B6" s="12">
        <f>Rozpočet!H9</f>
        <v>0</v>
      </c>
      <c r="C6" s="8"/>
    </row>
    <row r="7" spans="1:10">
      <c r="A7" s="4" t="s">
        <v>15</v>
      </c>
      <c r="B7" s="8">
        <v>0</v>
      </c>
      <c r="C7" s="8">
        <v>0</v>
      </c>
    </row>
    <row r="8" spans="1:10">
      <c r="A8" s="4" t="s">
        <v>16</v>
      </c>
      <c r="B8" s="8"/>
      <c r="C8" s="8">
        <f>Rozpočet!H17</f>
        <v>0</v>
      </c>
    </row>
    <row r="9" spans="1:10">
      <c r="A9" s="4" t="s">
        <v>17</v>
      </c>
      <c r="B9" s="8"/>
      <c r="C9" s="8">
        <f>Rozpočet!H26</f>
        <v>0</v>
      </c>
    </row>
    <row r="10" spans="1:10">
      <c r="A10" s="5" t="s">
        <v>18</v>
      </c>
      <c r="B10" s="9">
        <f>B6</f>
        <v>0</v>
      </c>
      <c r="C10" s="9">
        <f>SUM(C6:C9)</f>
        <v>0</v>
      </c>
    </row>
    <row r="11" spans="1:10">
      <c r="A11" s="4" t="s">
        <v>57</v>
      </c>
      <c r="B11" s="8"/>
      <c r="C11" s="8">
        <f>(C10)*0.06</f>
        <v>0</v>
      </c>
    </row>
    <row r="12" spans="1:10">
      <c r="A12" s="4" t="s">
        <v>19</v>
      </c>
      <c r="B12" s="8"/>
      <c r="C12" s="8">
        <v>0</v>
      </c>
    </row>
    <row r="13" spans="1:10">
      <c r="A13" s="4" t="s">
        <v>20</v>
      </c>
      <c r="B13" s="8"/>
      <c r="C13" s="8">
        <v>0</v>
      </c>
    </row>
    <row r="14" spans="1:10" s="73" customFormat="1">
      <c r="A14" s="72" t="s">
        <v>68</v>
      </c>
      <c r="B14" s="12"/>
      <c r="C14" s="12">
        <f>Rozpočet!H30</f>
        <v>0</v>
      </c>
    </row>
    <row r="15" spans="1:10">
      <c r="A15" s="5" t="s">
        <v>21</v>
      </c>
      <c r="B15" s="9">
        <f>SUM(B11:B14)</f>
        <v>0</v>
      </c>
      <c r="C15" s="9">
        <f>SUM(C11:C14)</f>
        <v>0</v>
      </c>
    </row>
    <row r="16" spans="1:10">
      <c r="A16" s="4" t="s">
        <v>22</v>
      </c>
      <c r="B16" s="8"/>
      <c r="C16" s="8">
        <v>0</v>
      </c>
    </row>
    <row r="17" spans="1:3">
      <c r="A17" s="4" t="s">
        <v>23</v>
      </c>
      <c r="B17" s="8"/>
      <c r="C17" s="8">
        <v>0</v>
      </c>
    </row>
    <row r="18" spans="1:3">
      <c r="A18" s="4" t="s">
        <v>24</v>
      </c>
      <c r="B18" s="8"/>
      <c r="C18" s="8">
        <v>0</v>
      </c>
    </row>
    <row r="19" spans="1:3">
      <c r="A19" s="3" t="s">
        <v>25</v>
      </c>
      <c r="B19" s="10">
        <f>B10+B15</f>
        <v>0</v>
      </c>
      <c r="C19" s="10">
        <f>C10+C15</f>
        <v>0</v>
      </c>
    </row>
    <row r="20" spans="1:3">
      <c r="A20" s="4" t="s">
        <v>1</v>
      </c>
      <c r="B20" s="8"/>
      <c r="C20" s="8"/>
    </row>
    <row r="21" spans="1:3">
      <c r="A21" s="3" t="s">
        <v>26</v>
      </c>
      <c r="B21" s="10"/>
      <c r="C21" s="10"/>
    </row>
    <row r="22" spans="1:3">
      <c r="A22" s="4" t="s">
        <v>27</v>
      </c>
      <c r="B22" s="8"/>
      <c r="C22" s="8">
        <v>0</v>
      </c>
    </row>
    <row r="23" spans="1:3">
      <c r="A23" s="4" t="s">
        <v>28</v>
      </c>
      <c r="B23" s="8"/>
      <c r="C23" s="8">
        <v>0</v>
      </c>
    </row>
    <row r="24" spans="1:3">
      <c r="A24" s="3" t="s">
        <v>29</v>
      </c>
      <c r="B24" s="10"/>
      <c r="C24" s="10">
        <v>0</v>
      </c>
    </row>
    <row r="25" spans="1:3">
      <c r="A25" s="4" t="s">
        <v>30</v>
      </c>
      <c r="B25" s="8"/>
      <c r="C25" s="8">
        <v>0</v>
      </c>
    </row>
    <row r="26" spans="1:3" ht="15.75" thickBot="1">
      <c r="A26" s="79" t="s">
        <v>1</v>
      </c>
      <c r="B26" s="80"/>
      <c r="C26" s="80"/>
    </row>
    <row r="27" spans="1:3" ht="17.25" thickBot="1">
      <c r="A27" s="83" t="s">
        <v>31</v>
      </c>
      <c r="B27" s="84"/>
      <c r="C27" s="84">
        <f>B19+C19</f>
        <v>0</v>
      </c>
    </row>
    <row r="28" spans="1:3" ht="15.75" thickBot="1">
      <c r="A28" s="85" t="s">
        <v>32</v>
      </c>
      <c r="B28" s="86">
        <f>B19*0.2</f>
        <v>0</v>
      </c>
      <c r="C28" s="86">
        <f>C19*0.2</f>
        <v>0</v>
      </c>
    </row>
    <row r="29" spans="1:3" ht="17.25" thickBot="1">
      <c r="A29" s="83" t="s">
        <v>33</v>
      </c>
      <c r="B29" s="84"/>
      <c r="C29" s="84">
        <f>C27+B28+C28</f>
        <v>0</v>
      </c>
    </row>
    <row r="30" spans="1:3">
      <c r="A30" s="81" t="s">
        <v>1</v>
      </c>
      <c r="B30" s="82"/>
      <c r="C30" s="82"/>
    </row>
    <row r="31" spans="1:3">
      <c r="A31" s="4" t="s">
        <v>34</v>
      </c>
      <c r="B31" s="8"/>
      <c r="C31" s="8">
        <v>0</v>
      </c>
    </row>
    <row r="32" spans="1:3">
      <c r="A32" s="4" t="s">
        <v>34</v>
      </c>
      <c r="B32" s="8"/>
      <c r="C32" s="8">
        <v>0</v>
      </c>
    </row>
    <row r="33" spans="1:3">
      <c r="A33" s="3" t="s">
        <v>35</v>
      </c>
      <c r="B33" s="11" t="s">
        <v>4</v>
      </c>
      <c r="C33" s="11" t="s">
        <v>5</v>
      </c>
    </row>
    <row r="34" spans="1:3">
      <c r="A34" s="77" t="s">
        <v>46</v>
      </c>
      <c r="B34" s="78">
        <f>B10+B28</f>
        <v>0</v>
      </c>
      <c r="C34" s="78"/>
    </row>
    <row r="35" spans="1:3">
      <c r="A35" s="77" t="s">
        <v>47</v>
      </c>
      <c r="B35" s="78"/>
      <c r="C35" s="78">
        <f>C19+C28</f>
        <v>0</v>
      </c>
    </row>
  </sheetData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Q34"/>
  <sheetViews>
    <sheetView workbookViewId="0">
      <pane ySplit="1" topLeftCell="A14" activePane="bottomLeft" state="frozen"/>
      <selection pane="bottomLeft" activeCell="J27" sqref="J27"/>
    </sheetView>
  </sheetViews>
  <sheetFormatPr defaultRowHeight="14.25"/>
  <cols>
    <col min="1" max="1" width="54.28515625" style="33" customWidth="1"/>
    <col min="2" max="2" width="7.7109375" style="34" customWidth="1"/>
    <col min="3" max="3" width="9" style="35" customWidth="1"/>
    <col min="4" max="4" width="10.85546875" style="36" customWidth="1"/>
    <col min="5" max="5" width="13.28515625" style="36" bestFit="1" customWidth="1"/>
    <col min="6" max="6" width="11.42578125" style="36" customWidth="1"/>
    <col min="7" max="7" width="11.85546875" style="36" customWidth="1"/>
    <col min="8" max="8" width="14.5703125" style="35" customWidth="1"/>
    <col min="9" max="16384" width="9.140625" style="14"/>
  </cols>
  <sheetData>
    <row r="1" spans="1:8" ht="43.5" thickBot="1">
      <c r="A1" s="50" t="s">
        <v>0</v>
      </c>
      <c r="B1" s="51" t="s">
        <v>2</v>
      </c>
      <c r="C1" s="52" t="s">
        <v>3</v>
      </c>
      <c r="D1" s="53" t="s">
        <v>44</v>
      </c>
      <c r="E1" s="53" t="s">
        <v>41</v>
      </c>
      <c r="F1" s="53" t="s">
        <v>45</v>
      </c>
      <c r="G1" s="53" t="s">
        <v>42</v>
      </c>
      <c r="H1" s="54" t="s">
        <v>43</v>
      </c>
    </row>
    <row r="2" spans="1:8" ht="15" customHeight="1" thickBot="1">
      <c r="A2" s="121" t="s">
        <v>6</v>
      </c>
      <c r="B2" s="122"/>
      <c r="C2" s="122"/>
      <c r="D2" s="122"/>
      <c r="E2" s="122"/>
      <c r="F2" s="122"/>
      <c r="G2" s="122"/>
      <c r="H2" s="123"/>
    </row>
    <row r="3" spans="1:8">
      <c r="A3" s="94" t="s">
        <v>1</v>
      </c>
      <c r="B3" s="95" t="s">
        <v>1</v>
      </c>
      <c r="C3" s="96"/>
      <c r="D3" s="97"/>
      <c r="E3" s="97"/>
      <c r="F3" s="97"/>
      <c r="G3" s="97"/>
      <c r="H3" s="98"/>
    </row>
    <row r="4" spans="1:8">
      <c r="A4" s="47" t="s">
        <v>7</v>
      </c>
      <c r="B4" s="19" t="s">
        <v>1</v>
      </c>
      <c r="C4" s="20"/>
      <c r="D4" s="21"/>
      <c r="E4" s="21"/>
      <c r="F4" s="21"/>
      <c r="G4" s="21"/>
      <c r="H4" s="48"/>
    </row>
    <row r="5" spans="1:8" ht="41.25" customHeight="1">
      <c r="A5" s="49" t="s">
        <v>59</v>
      </c>
      <c r="B5" s="15" t="s">
        <v>8</v>
      </c>
      <c r="C5" s="16">
        <v>608</v>
      </c>
      <c r="D5" s="32">
        <v>0</v>
      </c>
      <c r="E5" s="17">
        <f>C5*D5</f>
        <v>0</v>
      </c>
      <c r="F5" s="17"/>
      <c r="G5" s="17"/>
      <c r="H5" s="46">
        <f>PRODUCT(C5:D5)</f>
        <v>0</v>
      </c>
    </row>
    <row r="6" spans="1:8" ht="45" customHeight="1">
      <c r="A6" s="49" t="s">
        <v>69</v>
      </c>
      <c r="B6" s="15" t="s">
        <v>8</v>
      </c>
      <c r="C6" s="16">
        <v>456</v>
      </c>
      <c r="D6" s="32">
        <v>0</v>
      </c>
      <c r="E6" s="17">
        <f t="shared" ref="E6:E8" si="0">C6*D6</f>
        <v>0</v>
      </c>
      <c r="F6" s="17"/>
      <c r="G6" s="17"/>
      <c r="H6" s="46">
        <f t="shared" ref="H6:H7" si="1">PRODUCT(C6:D6)</f>
        <v>0</v>
      </c>
    </row>
    <row r="7" spans="1:8" s="27" customFormat="1" ht="43.5" customHeight="1">
      <c r="A7" s="49" t="s">
        <v>60</v>
      </c>
      <c r="B7" s="23" t="s">
        <v>8</v>
      </c>
      <c r="C7" s="24">
        <v>56</v>
      </c>
      <c r="D7" s="26">
        <v>0</v>
      </c>
      <c r="E7" s="17">
        <f t="shared" si="0"/>
        <v>0</v>
      </c>
      <c r="F7" s="25"/>
      <c r="G7" s="25"/>
      <c r="H7" s="46">
        <f t="shared" si="1"/>
        <v>0</v>
      </c>
    </row>
    <row r="8" spans="1:8" s="27" customFormat="1" ht="17.25" customHeight="1" thickBot="1">
      <c r="A8" s="87" t="s">
        <v>53</v>
      </c>
      <c r="B8" s="88" t="s">
        <v>8</v>
      </c>
      <c r="C8" s="89">
        <v>1120</v>
      </c>
      <c r="D8" s="90">
        <v>0</v>
      </c>
      <c r="E8" s="91">
        <f t="shared" si="0"/>
        <v>0</v>
      </c>
      <c r="F8" s="92"/>
      <c r="G8" s="92"/>
      <c r="H8" s="93">
        <f t="shared" ref="H8" si="2">PRODUCT(C8:D8)</f>
        <v>0</v>
      </c>
    </row>
    <row r="9" spans="1:8" s="13" customFormat="1" ht="17.25" thickBot="1">
      <c r="A9" s="40" t="s">
        <v>9</v>
      </c>
      <c r="B9" s="41" t="s">
        <v>1</v>
      </c>
      <c r="C9" s="42"/>
      <c r="D9" s="43"/>
      <c r="E9" s="43">
        <f>SUM(E5:E8)</f>
        <v>0</v>
      </c>
      <c r="F9" s="43"/>
      <c r="G9" s="43"/>
      <c r="H9" s="44">
        <f>SUM(H5:H8)</f>
        <v>0</v>
      </c>
    </row>
    <row r="10" spans="1:8" ht="15" thickBot="1">
      <c r="A10" s="55" t="s">
        <v>1</v>
      </c>
      <c r="B10" s="56" t="s">
        <v>1</v>
      </c>
      <c r="C10" s="57"/>
      <c r="D10" s="58"/>
      <c r="E10" s="58"/>
      <c r="F10" s="58"/>
      <c r="G10" s="58"/>
      <c r="H10" s="67"/>
    </row>
    <row r="11" spans="1:8" ht="17.25" customHeight="1" thickBot="1">
      <c r="A11" s="124" t="s">
        <v>61</v>
      </c>
      <c r="B11" s="125"/>
      <c r="C11" s="125"/>
      <c r="D11" s="125"/>
      <c r="E11" s="125"/>
      <c r="F11" s="125"/>
      <c r="G11" s="125"/>
      <c r="H11" s="126"/>
    </row>
    <row r="12" spans="1:8" ht="16.5" customHeight="1">
      <c r="A12" s="101"/>
      <c r="B12" s="102"/>
      <c r="C12" s="103"/>
      <c r="D12" s="104"/>
      <c r="E12" s="104"/>
      <c r="F12" s="104"/>
      <c r="G12" s="104"/>
      <c r="H12" s="105"/>
    </row>
    <row r="13" spans="1:8">
      <c r="A13" s="47" t="s">
        <v>56</v>
      </c>
      <c r="B13" s="18"/>
      <c r="C13" s="18"/>
      <c r="D13" s="18"/>
      <c r="E13" s="20"/>
      <c r="F13" s="20"/>
      <c r="G13" s="20"/>
      <c r="H13" s="48"/>
    </row>
    <row r="14" spans="1:8" s="27" customFormat="1" ht="17.25" customHeight="1">
      <c r="A14" s="63" t="s">
        <v>51</v>
      </c>
      <c r="B14" s="28" t="s">
        <v>8</v>
      </c>
      <c r="C14" s="29">
        <v>1120</v>
      </c>
      <c r="D14" s="26">
        <v>0</v>
      </c>
      <c r="E14" s="25">
        <f>C14*D14</f>
        <v>0</v>
      </c>
      <c r="F14" s="25"/>
      <c r="G14" s="25"/>
      <c r="H14" s="64">
        <f>PRODUCT(C14:D14)</f>
        <v>0</v>
      </c>
    </row>
    <row r="15" spans="1:8" s="27" customFormat="1" ht="17.25" customHeight="1">
      <c r="A15" s="63" t="s">
        <v>48</v>
      </c>
      <c r="B15" s="28" t="s">
        <v>8</v>
      </c>
      <c r="C15" s="29">
        <v>1120</v>
      </c>
      <c r="D15" s="26">
        <v>0</v>
      </c>
      <c r="E15" s="25">
        <f>C15*D15</f>
        <v>0</v>
      </c>
      <c r="F15" s="25"/>
      <c r="G15" s="25"/>
      <c r="H15" s="64">
        <f>PRODUCT(C15:D15)</f>
        <v>0</v>
      </c>
    </row>
    <row r="16" spans="1:8" s="27" customFormat="1" ht="17.25" customHeight="1">
      <c r="A16" s="63" t="s">
        <v>54</v>
      </c>
      <c r="B16" s="23" t="s">
        <v>8</v>
      </c>
      <c r="C16" s="24">
        <v>498</v>
      </c>
      <c r="D16" s="26">
        <v>0</v>
      </c>
      <c r="E16" s="25">
        <f>C16*D16</f>
        <v>0</v>
      </c>
      <c r="F16" s="25"/>
      <c r="G16" s="25"/>
      <c r="H16" s="64">
        <f>PRODUCT(C16:D16)</f>
        <v>0</v>
      </c>
    </row>
    <row r="17" spans="1:17" s="27" customFormat="1" ht="17.25" customHeight="1">
      <c r="A17" s="47" t="s">
        <v>64</v>
      </c>
      <c r="B17" s="18"/>
      <c r="C17" s="18"/>
      <c r="D17" s="18"/>
      <c r="E17" s="99">
        <f>SUM(E14:E16)</f>
        <v>0</v>
      </c>
      <c r="F17" s="99"/>
      <c r="G17" s="99"/>
      <c r="H17" s="106">
        <f>SUM(H14:H16)</f>
        <v>0</v>
      </c>
    </row>
    <row r="18" spans="1:17" s="37" customFormat="1" ht="17.25" customHeight="1">
      <c r="A18" s="65"/>
      <c r="B18" s="66" t="s">
        <v>1</v>
      </c>
      <c r="C18" s="66"/>
      <c r="D18" s="66"/>
      <c r="E18" s="107"/>
      <c r="F18" s="107"/>
      <c r="G18" s="107"/>
      <c r="H18" s="108"/>
    </row>
    <row r="19" spans="1:17" s="37" customFormat="1" ht="17.25" customHeight="1">
      <c r="A19" s="47" t="s">
        <v>55</v>
      </c>
      <c r="B19" s="18"/>
      <c r="C19" s="18"/>
      <c r="D19" s="18"/>
      <c r="E19" s="20"/>
      <c r="F19" s="20"/>
      <c r="G19" s="20"/>
      <c r="H19" s="48"/>
    </row>
    <row r="20" spans="1:17" ht="15.75" customHeight="1">
      <c r="A20" s="45" t="s">
        <v>37</v>
      </c>
      <c r="B20" s="15" t="s">
        <v>8</v>
      </c>
      <c r="C20" s="16">
        <v>1120</v>
      </c>
      <c r="D20" s="17"/>
      <c r="E20" s="17"/>
      <c r="F20" s="30">
        <v>0</v>
      </c>
      <c r="G20" s="17">
        <f t="shared" ref="G20:G25" si="3">C20*F20</f>
        <v>0</v>
      </c>
      <c r="H20" s="46">
        <f t="shared" ref="H20:H25" si="4">E20+G20</f>
        <v>0</v>
      </c>
      <c r="J20" s="36"/>
    </row>
    <row r="21" spans="1:17">
      <c r="A21" s="45" t="s">
        <v>36</v>
      </c>
      <c r="B21" s="15" t="s">
        <v>8</v>
      </c>
      <c r="C21" s="16">
        <v>1120</v>
      </c>
      <c r="D21" s="17"/>
      <c r="E21" s="17"/>
      <c r="F21" s="30">
        <v>0</v>
      </c>
      <c r="G21" s="17">
        <f t="shared" si="3"/>
        <v>0</v>
      </c>
      <c r="H21" s="46">
        <f t="shared" si="4"/>
        <v>0</v>
      </c>
      <c r="J21" s="36"/>
    </row>
    <row r="22" spans="1:17" ht="28.5">
      <c r="A22" s="63" t="s">
        <v>52</v>
      </c>
      <c r="B22" s="28" t="s">
        <v>49</v>
      </c>
      <c r="C22" s="29">
        <v>408</v>
      </c>
      <c r="D22" s="17"/>
      <c r="E22" s="17"/>
      <c r="F22" s="31">
        <v>0</v>
      </c>
      <c r="G22" s="17">
        <f t="shared" si="3"/>
        <v>0</v>
      </c>
      <c r="H22" s="46">
        <f t="shared" si="4"/>
        <v>0</v>
      </c>
    </row>
    <row r="23" spans="1:17" ht="27.75" customHeight="1">
      <c r="A23" s="63" t="s">
        <v>70</v>
      </c>
      <c r="B23" s="15" t="s">
        <v>8</v>
      </c>
      <c r="C23" s="16">
        <v>1120</v>
      </c>
      <c r="D23" s="17"/>
      <c r="E23" s="17"/>
      <c r="F23" s="32">
        <v>0</v>
      </c>
      <c r="G23" s="17">
        <f t="shared" si="3"/>
        <v>0</v>
      </c>
      <c r="H23" s="46">
        <f t="shared" si="4"/>
        <v>0</v>
      </c>
    </row>
    <row r="24" spans="1:17" ht="31.5" customHeight="1">
      <c r="A24" s="63" t="s">
        <v>71</v>
      </c>
      <c r="B24" s="15" t="s">
        <v>8</v>
      </c>
      <c r="C24" s="16">
        <v>1120</v>
      </c>
      <c r="D24" s="17"/>
      <c r="E24" s="17"/>
      <c r="F24" s="32">
        <v>0</v>
      </c>
      <c r="G24" s="17">
        <f>C24*F24</f>
        <v>0</v>
      </c>
      <c r="H24" s="46">
        <f t="shared" si="4"/>
        <v>0</v>
      </c>
      <c r="I24" s="100"/>
      <c r="J24" s="75"/>
      <c r="K24" s="75"/>
      <c r="L24" s="75"/>
      <c r="M24" s="75"/>
      <c r="N24" s="75"/>
      <c r="O24" s="75"/>
      <c r="P24" s="75"/>
      <c r="Q24" s="75"/>
    </row>
    <row r="25" spans="1:17" ht="15.75" customHeight="1">
      <c r="A25" s="63" t="s">
        <v>50</v>
      </c>
      <c r="B25" s="15" t="s">
        <v>8</v>
      </c>
      <c r="C25" s="16">
        <v>1120</v>
      </c>
      <c r="D25" s="17"/>
      <c r="E25" s="17"/>
      <c r="F25" s="32">
        <v>0</v>
      </c>
      <c r="G25" s="17">
        <f t="shared" si="3"/>
        <v>0</v>
      </c>
      <c r="H25" s="46">
        <f t="shared" si="4"/>
        <v>0</v>
      </c>
      <c r="I25" s="120"/>
      <c r="J25" s="120"/>
      <c r="K25" s="120"/>
      <c r="L25" s="120"/>
      <c r="M25" s="120"/>
      <c r="N25" s="120"/>
      <c r="O25" s="120"/>
      <c r="P25" s="120"/>
      <c r="Q25" s="120"/>
    </row>
    <row r="26" spans="1:17" s="38" customFormat="1">
      <c r="A26" s="47" t="s">
        <v>63</v>
      </c>
      <c r="B26" s="18" t="s">
        <v>1</v>
      </c>
      <c r="C26" s="18"/>
      <c r="D26" s="18"/>
      <c r="E26" s="18"/>
      <c r="F26" s="18"/>
      <c r="G26" s="20">
        <f>SUM(G20:G25)</f>
        <v>0</v>
      </c>
      <c r="H26" s="48">
        <f>SUM(H20:H25)</f>
        <v>0</v>
      </c>
    </row>
    <row r="27" spans="1:17">
      <c r="A27" s="109"/>
      <c r="B27" s="110"/>
      <c r="C27" s="111"/>
      <c r="D27" s="112"/>
      <c r="E27" s="112"/>
      <c r="F27" s="112"/>
      <c r="G27" s="112"/>
      <c r="H27" s="68"/>
    </row>
    <row r="28" spans="1:17">
      <c r="A28" s="47" t="s">
        <v>62</v>
      </c>
      <c r="B28" s="18"/>
      <c r="C28" s="18"/>
      <c r="D28" s="18"/>
      <c r="E28" s="18"/>
      <c r="F28" s="18"/>
      <c r="G28" s="18"/>
      <c r="H28" s="48">
        <f>H29+H30</f>
        <v>0</v>
      </c>
    </row>
    <row r="29" spans="1:17">
      <c r="A29" s="45" t="s">
        <v>38</v>
      </c>
      <c r="B29" s="15" t="s">
        <v>39</v>
      </c>
      <c r="C29" s="16">
        <v>6</v>
      </c>
      <c r="D29" s="17"/>
      <c r="E29" s="17"/>
      <c r="F29" s="22"/>
      <c r="G29" s="17"/>
      <c r="H29" s="46">
        <f>(H17+H26)*C29/100</f>
        <v>0</v>
      </c>
      <c r="I29" s="74"/>
    </row>
    <row r="30" spans="1:17" s="70" customFormat="1" ht="15" thickBot="1">
      <c r="A30" s="113" t="s">
        <v>58</v>
      </c>
      <c r="B30" s="114" t="s">
        <v>39</v>
      </c>
      <c r="C30" s="115">
        <v>3</v>
      </c>
      <c r="D30" s="116"/>
      <c r="E30" s="116"/>
      <c r="F30" s="116"/>
      <c r="G30" s="116"/>
      <c r="H30" s="117">
        <f>(H9)*C30/100</f>
        <v>0</v>
      </c>
      <c r="I30" s="74"/>
    </row>
    <row r="31" spans="1:17" ht="17.25" thickBot="1">
      <c r="A31" s="40" t="s">
        <v>10</v>
      </c>
      <c r="B31" s="41" t="s">
        <v>1</v>
      </c>
      <c r="C31" s="42"/>
      <c r="D31" s="43"/>
      <c r="E31" s="43"/>
      <c r="F31" s="43"/>
      <c r="G31" s="43"/>
      <c r="H31" s="44">
        <f>H17+H26+H28</f>
        <v>0</v>
      </c>
    </row>
    <row r="32" spans="1:17" s="39" customFormat="1" ht="17.25" thickBot="1">
      <c r="A32" s="59"/>
      <c r="B32" s="60"/>
      <c r="C32" s="61"/>
      <c r="D32" s="62"/>
      <c r="E32" s="62"/>
      <c r="F32" s="62"/>
      <c r="G32" s="62"/>
      <c r="H32" s="69"/>
    </row>
    <row r="33" spans="1:8" ht="17.25" thickBot="1">
      <c r="A33" s="40" t="s">
        <v>40</v>
      </c>
      <c r="B33" s="41" t="s">
        <v>1</v>
      </c>
      <c r="C33" s="42"/>
      <c r="D33" s="43"/>
      <c r="E33" s="43"/>
      <c r="F33" s="43"/>
      <c r="G33" s="43"/>
      <c r="H33" s="44">
        <f>H9+H31</f>
        <v>0</v>
      </c>
    </row>
    <row r="34" spans="1:8" s="76" customFormat="1" ht="12.75" customHeight="1">
      <c r="A34" s="55" t="s">
        <v>1</v>
      </c>
      <c r="B34" s="56" t="s">
        <v>1</v>
      </c>
      <c r="C34" s="57"/>
      <c r="D34" s="58"/>
      <c r="E34" s="58"/>
      <c r="F34" s="58"/>
      <c r="G34" s="58"/>
      <c r="H34" s="57"/>
    </row>
  </sheetData>
  <mergeCells count="3">
    <mergeCell ref="I25:Q25"/>
    <mergeCell ref="A2:H2"/>
    <mergeCell ref="A11:H11"/>
  </mergeCells>
  <pageMargins left="0.25" right="0.25" top="0.75" bottom="0.75" header="0.3" footer="0.3"/>
  <pageSetup paperSize="9" scale="74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Rekapitulácia</vt:lpstr>
      <vt:lpstr>Rozpočet</vt:lpstr>
      <vt:lpstr>Rekapitulácia!Oblasť_tlače</vt:lpstr>
      <vt:lpstr>Rozpočet!Oblasť_tlače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gabo</dc:creator>
  <cp:lastModifiedBy>gabo</cp:lastModifiedBy>
  <cp:lastPrinted>2018-02-08T08:36:29Z</cp:lastPrinted>
  <dcterms:created xsi:type="dcterms:W3CDTF">2017-08-23T06:27:51Z</dcterms:created>
  <dcterms:modified xsi:type="dcterms:W3CDTF">2018-02-08T13:21:27Z</dcterms:modified>
</cp:coreProperties>
</file>